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2"/>
  </bookViews>
  <sheets>
    <sheet name="Financial Statement" sheetId="1" r:id="rId1"/>
    <sheet name="INCOME STATEMENT 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<sst xmlns="http://schemas.openxmlformats.org/spreadsheetml/2006/main" count="257" uniqueCount="242">
  <si>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</si>
  <si>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</si>
  <si>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</si>
  <si>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</si>
  <si>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</si>
  <si>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</si>
  <si>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</si>
  <si>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</si>
  <si>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</si>
  <si>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</si>
  <si>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</si>
  <si>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</si>
  <si>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</si>
  <si>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</si>
  <si>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</si>
  <si>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</si>
  <si>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</si>
  <si>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</si>
  <si>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</si>
  <si>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</si>
  <si>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</si>
  <si>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</si>
  <si>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</si>
  <si>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</si>
  <si>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</si>
  <si>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</si>
  <si>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</si>
  <si>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</si>
  <si>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</si>
  <si>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</si>
  <si>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</si>
  <si>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</si>
  <si>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</si>
  <si>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</si>
  <si>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</si>
  <si>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</si>
  <si>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</si>
  <si>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</si>
  <si>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</si>
  <si>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</si>
  <si>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</si>
  <si>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</si>
  <si>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</si>
  <si>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</si>
  <si>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</si>
  <si>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</si>
  <si>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</si>
  <si>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</si>
  <si>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</si>
  <si>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</si>
  <si>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</si>
  <si>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</si>
  <si>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</si>
  <si>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</si>
  <si>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</si>
  <si>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</si>
  <si>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</si>
  <si>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</si>
  <si>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</si>
  <si>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</si>
  <si>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</si>
  <si>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</si>
  <si>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</si>
  <si>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</si>
  <si>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</si>
  <si>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</si>
  <si>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</si>
  <si>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</si>
  <si>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</si>
  <si>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</si>
  <si>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</si>
  <si>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</si>
  <si>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</si>
  <si>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</si>
  <si>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</si>
  <si>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</si>
  <si>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</si>
  <si>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</si>
  <si>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</si>
  <si>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</si>
  <si>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</si>
  <si>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</si>
  <si>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</si>
  <si>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</si>
  <si>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</si>
  <si>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</si>
  <si>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</si>
  <si>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</si>
  <si>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</si>
  <si>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</si>
  <si>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</si>
  <si>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</si>
  <si>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</si>
  <si>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</si>
  <si>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</si>
  <si>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</si>
  <si>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</si>
  <si>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</si>
  <si>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</si>
  <si>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</si>
  <si>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</si>
  <si>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</si>
  <si>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</si>
  <si>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</si>
  <si>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</si>
  <si>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</si>
  <si>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</si>
  <si>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</si>
  <si>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</si>
  <si>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</si>
  <si>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</si>
  <si>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</si>
  <si>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</si>
  <si>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</si>
  <si>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</si>
  <si>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</si>
  <si>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</si>
  <si>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</si>
  <si>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</si>
  <si>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</si>
  <si>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</si>
  <si>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</si>
  <si>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</si>
  <si>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</si>
  <si>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</si>
  <si>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</si>
  <si>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</si>
  <si>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</si>
  <si>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</si>
  <si>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</si>
  <si>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</si>
  <si>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</si>
  <si>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</si>
  <si>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</si>
  <si>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</si>
  <si>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</si>
  <si>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</si>
  <si>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</si>
  <si>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</si>
  <si>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</si>
  <si>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</si>
  <si>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</si>
  <si>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</si>
  <si>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</si>
  <si>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</si>
  <si>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</si>
  <si>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</si>
  <si>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</si>
  <si>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</si>
  <si>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</si>
  <si>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</si>
  <si>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</si>
  <si>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</si>
  <si>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</si>
  <si>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</si>
  <si>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</si>
  <si>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</si>
  <si>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</si>
  <si>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</si>
  <si>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</si>
  <si>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</si>
  <si>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</si>
  <si>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</si>
  <si>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</si>
  <si>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</si>
  <si>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</si>
  <si>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</si>
  <si>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BALANCE SHEET</t>
  </si>
  <si>
    <t>CORPORATE -CASH FLOW -DIRCT -QUARTER</t>
  </si>
  <si>
    <t>MCT_EN</t>
  </si>
  <si>
    <t>TM_EN</t>
  </si>
  <si>
    <t>Accumulated to this quarter (This year)</t>
  </si>
  <si>
    <t>Accumulated to this quarter (Last year)</t>
  </si>
  <si>
    <t>I. Cash flows from operating activities</t>
  </si>
  <si>
    <t>1. Receipts from sales of goods and services and other revenue</t>
  </si>
  <si>
    <t>01</t>
  </si>
  <si>
    <t>2. Payment to suppliers</t>
  </si>
  <si>
    <t>02</t>
  </si>
  <si>
    <t>3. Payment to employees</t>
  </si>
  <si>
    <t>03</t>
  </si>
  <si>
    <t xml:space="preserve">4. Interest expense paid
</t>
  </si>
  <si>
    <t>04</t>
  </si>
  <si>
    <t xml:space="preserve">5. Income tax paid
</t>
  </si>
  <si>
    <t>05</t>
  </si>
  <si>
    <t>6. Other receipts from operating activities</t>
  </si>
  <si>
    <t>06</t>
  </si>
  <si>
    <t xml:space="preserve">7. Other cash paid for operating activities
</t>
  </si>
  <si>
    <t>07</t>
  </si>
  <si>
    <t xml:space="preserve">Net cash from operating activities </t>
  </si>
  <si>
    <t>20</t>
  </si>
  <si>
    <t>II. Cash flows from investing activities</t>
  </si>
  <si>
    <t xml:space="preserve">1. Acquisition of fixed assets and other non-current assets 
</t>
  </si>
  <si>
    <t>21</t>
  </si>
  <si>
    <t xml:space="preserve">2. Proceeds from sale of fixed assets and other non-current assets 
</t>
  </si>
  <si>
    <t>22</t>
  </si>
  <si>
    <t>3. Loan to other company, acquisition of debt instruments of other company</t>
  </si>
  <si>
    <t>23</t>
  </si>
  <si>
    <t xml:space="preserve">4. Recovery of loan, proceeds from sale of debt instruments </t>
  </si>
  <si>
    <t>24</t>
  </si>
  <si>
    <t>5.Investments in associates</t>
  </si>
  <si>
    <t>25</t>
  </si>
  <si>
    <t>6. Recovery of Investments in associates</t>
  </si>
  <si>
    <t>26</t>
  </si>
  <si>
    <t xml:space="preserve">7. Interest and dividend received </t>
  </si>
  <si>
    <t>27</t>
  </si>
  <si>
    <t xml:space="preserve">Net cash from investing activities </t>
  </si>
  <si>
    <t>30</t>
  </si>
  <si>
    <t>III. Cash flows from financing activities</t>
  </si>
  <si>
    <t>1.Proceeds from issuance of stock and receipt of capital contributed</t>
  </si>
  <si>
    <t>31</t>
  </si>
  <si>
    <t>2.Payments to owner for capital contributed, payments to acquire or redeem the enterprise's shares</t>
  </si>
  <si>
    <t>32</t>
  </si>
  <si>
    <t>3.Receipts from borrowing</t>
  </si>
  <si>
    <t>33</t>
  </si>
  <si>
    <t>4. Payments of principal</t>
  </si>
  <si>
    <t>34</t>
  </si>
  <si>
    <t>5.Payments of financial lease</t>
  </si>
  <si>
    <t>35</t>
  </si>
  <si>
    <t>Cash payment of dividends</t>
  </si>
  <si>
    <t>36</t>
  </si>
  <si>
    <t xml:space="preserve">Net cash from financing activities </t>
  </si>
  <si>
    <t>40</t>
  </si>
  <si>
    <t>Net cash increase/ decrease during the period
(50 = 20+30+40)</t>
  </si>
  <si>
    <t>50</t>
  </si>
  <si>
    <t xml:space="preserve">Cash and cash equivalent at beginning of period
</t>
  </si>
  <si>
    <t>60</t>
  </si>
  <si>
    <t>Effects of changes in foreign exchange rate</t>
  </si>
  <si>
    <t>61</t>
  </si>
  <si>
    <t xml:space="preserve">Cash and cash equivalent at closing balance (70 = 50+60+61)
</t>
  </si>
  <si>
    <t>70</t>
  </si>
  <si>
    <t>Unit: VND</t>
  </si>
  <si>
    <t>V. Long-term financial investments</t>
  </si>
  <si>
    <t>2. Payable to short-term sellers</t>
  </si>
  <si>
    <t>Financial Statement Quarter</t>
  </si>
  <si>
    <t>Payment to suppliers (A)</t>
  </si>
  <si>
    <t>Payment to suppliers (B)</t>
  </si>
  <si>
    <t>Payment to suppliers (C)</t>
  </si>
  <si>
    <t>Payment to suppliers (D)</t>
  </si>
  <si>
    <t>02A</t>
  </si>
  <si>
    <t>02B</t>
  </si>
  <si>
    <t>02C</t>
  </si>
  <si>
    <t>02D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</si>
</sst>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73" fontId="1" fillId="0" borderId="0" xfId="0" applyNumberFormat="1" applyFont="1" applyAlignment="1">
      <alignment/>
    </xf>
    <xf numFmtId="0" fontId="2" fillId="0" borderId="10" xfId="56" applyFont="1" applyBorder="1">
      <alignment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0" fontId="1" fillId="0" borderId="10" xfId="56" applyFont="1" applyBorder="1">
      <alignment/>
      <protection/>
    </xf>
    <xf numFmtId="49" fontId="1" fillId="0" borderId="10" xfId="56" applyNumberFormat="1" applyFont="1" applyBorder="1">
      <alignment/>
      <protection/>
    </xf>
    <xf numFmtId="173" fontId="0" fillId="0" borderId="10" xfId="42" applyNumberFormat="1" applyFont="1" applyBorder="1" applyAlignment="1">
      <alignment/>
    </xf>
    <xf numFmtId="173" fontId="3" fillId="0" borderId="10" xfId="42" applyNumberFormat="1" applyFont="1" applyBorder="1" applyAlignment="1">
      <alignment/>
    </xf>
    <xf numFmtId="173" fontId="1" fillId="0" borderId="0" xfId="44" applyNumberFormat="1" applyFont="1" applyAlignment="1">
      <alignment/>
    </xf>
    <xf numFmtId="173" fontId="2" fillId="32" borderId="10" xfId="42" applyNumberFormat="1" applyFont="1" applyFill="1" applyBorder="1" applyAlignment="1">
      <alignment/>
    </xf>
    <xf numFmtId="173" fontId="1" fillId="32" borderId="10" xfId="42" applyNumberFormat="1" applyFont="1" applyFill="1" applyBorder="1" applyAlignment="1">
      <alignment/>
    </xf>
    <xf numFmtId="173" fontId="2" fillId="0" borderId="11" xfId="0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173" fontId="2" fillId="0" borderId="11" xfId="0" applyNumberFormat="1" applyFont="1" applyBorder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56" applyFont="1" applyAlignment="1">
      <alignment horizontal="center" vertical="center"/>
      <protection/>
    </xf>
    <xf numFmtId="0" fontId="1" fillId="0" borderId="0" xfId="56" applyFont="1">
      <alignment/>
      <protection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 quotePrefix="1">
      <alignment/>
    </xf>
    <xf numFmtId="0" fontId="1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173" fontId="1" fillId="0" borderId="0" xfId="44" applyNumberFormat="1" applyFont="1" applyAlignment="1">
      <alignment horizontal="center" vertical="center"/>
    </xf>
    <xf numFmtId="0" fontId="1" fillId="0" borderId="0" xfId="56" applyFont="1" applyAlignment="1">
      <alignment horizontal="center"/>
      <protection/>
    </xf>
    <xf numFmtId="49" fontId="1" fillId="0" borderId="10" xfId="56" applyNumberFormat="1" applyFont="1" applyBorder="1" applyAlignment="1">
      <alignment horizontal="center"/>
      <protection/>
    </xf>
    <xf numFmtId="49" fontId="1" fillId="0" borderId="10" xfId="56" applyNumberFormat="1" applyFont="1" applyBorder="1" applyAlignment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8"/>
  <sheetViews>
    <sheetView zoomScale="120" zoomScaleNormal="120" zoomScalePageLayoutView="0" workbookViewId="0" topLeftCell="A123">
      <selection activeCell="A145" sqref="A145"/>
    </sheetView>
  </sheetViews>
  <sheetFormatPr defaultColWidth="9.140625" defaultRowHeight="12"/>
  <cols>
    <col min="1" max="1" width="37.00390625" style="31" customWidth="1"/>
    <col min="2" max="3" width="17.28125" style="0" customWidth="1"/>
    <col min="4" max="4" width="20.57421875" style="0" customWidth="1"/>
  </cols>
  <sheetData>
    <row r="1" spans="1:3" ht="12.75">
      <c r="A1" s="31" t="s">
        <v>233</v>
      </c>
      <c r="B1" s="10"/>
      <c r="C1" s="10"/>
    </row>
    <row r="2" spans="1:3" ht="19.5" customHeight="1">
      <c r="A2" s="26" t="s">
        <v>167</v>
      </c>
      <c r="B2" s="26"/>
      <c r="C2" s="26"/>
    </row>
    <row r="4" spans="2:3" ht="12">
      <c r="B4" s="27" t="s">
        <v>230</v>
      </c>
      <c r="C4" s="27"/>
    </row>
    <row r="5" spans="1:3" ht="12">
      <c r="A5" s="32"/>
      <c r="B5" s="4" t="s">
        <v>129</v>
      </c>
      <c r="C5" s="4" t="s">
        <v>130</v>
      </c>
    </row>
    <row r="6" spans="1:3" ht="12">
      <c r="A6" s="33" t="s">
        <v>1</v>
      </c>
      <c r="B6" s="2" t="s">
        <v>0</v>
      </c>
      <c r="C6" s="2" t="s">
        <v>0</v>
      </c>
    </row>
    <row r="7" spans="1:3" ht="12">
      <c r="A7" s="33" t="s">
        <v>2</v>
      </c>
      <c r="B7" s="8">
        <f>B8+B11+B15+B26+B29+B37</f>
        <v>1823168262652</v>
      </c>
      <c r="C7" s="8">
        <f>C8+C11+C15+C26+C29+C37</f>
        <v>1571243559258</v>
      </c>
    </row>
    <row r="8" spans="1:3" ht="12">
      <c r="A8" s="33" t="s">
        <v>3</v>
      </c>
      <c r="B8" s="5">
        <f>B9+B10</f>
        <v>33241182990</v>
      </c>
      <c r="C8" s="5">
        <f>C9+C10</f>
        <v>68466320851</v>
      </c>
    </row>
    <row r="9" spans="1:3" ht="12">
      <c r="A9" s="34" t="s">
        <v>4</v>
      </c>
      <c r="B9" s="6">
        <v>33241182990</v>
      </c>
      <c r="C9" s="6">
        <v>68466320851</v>
      </c>
    </row>
    <row r="10" spans="1:3" ht="12">
      <c r="A10" s="34" t="s">
        <v>5</v>
      </c>
      <c r="B10" s="6"/>
      <c r="C10" s="6"/>
    </row>
    <row r="11" spans="1:3" ht="12">
      <c r="A11" s="33" t="s">
        <v>6</v>
      </c>
      <c r="B11" s="5">
        <f>B12+B13+B14</f>
        <v>0</v>
      </c>
      <c r="C11" s="5">
        <f>C12+C13+C14</f>
        <v>0</v>
      </c>
    </row>
    <row r="12" spans="1:3" ht="12">
      <c r="A12" s="34" t="s">
        <v>46</v>
      </c>
      <c r="B12" s="6"/>
      <c r="C12" s="6"/>
    </row>
    <row r="13" spans="1:3" ht="12">
      <c r="A13" s="34" t="s">
        <v>47</v>
      </c>
      <c r="B13" s="6">
        <v>0</v>
      </c>
      <c r="C13" s="6">
        <v>0</v>
      </c>
    </row>
    <row r="14" spans="1:3" ht="12">
      <c r="A14" s="34" t="s">
        <v>48</v>
      </c>
      <c r="B14" s="6">
        <v>0</v>
      </c>
      <c r="C14" s="6">
        <v>0</v>
      </c>
    </row>
    <row r="15" spans="1:3" ht="12">
      <c r="A15" s="33" t="s">
        <v>7</v>
      </c>
      <c r="B15" s="5">
        <f>B16+B19+B20+B21+B22+B23+B24+B25</f>
        <v>1040809232102</v>
      </c>
      <c r="C15" s="5">
        <f>C16+C19+C20+C21+C22+C23+C24+C25</f>
        <v>930957600900</v>
      </c>
    </row>
    <row r="16" spans="1:3" ht="12">
      <c r="A16" s="34" t="s">
        <v>8</v>
      </c>
      <c r="B16" s="6">
        <v>971135449928</v>
      </c>
      <c r="C16" s="6">
        <v>843311236392</v>
      </c>
    </row>
    <row r="17" spans="1:3" ht="12">
      <c r="A17" s="35" t="s">
        <v>9</v>
      </c>
      <c r="B17" s="6"/>
      <c r="C17" s="6"/>
    </row>
    <row r="18" spans="1:3" ht="12">
      <c r="A18" s="35" t="s">
        <v>10</v>
      </c>
      <c r="B18" s="6"/>
      <c r="C18" s="6"/>
    </row>
    <row r="19" spans="1:3" ht="12">
      <c r="A19" s="34" t="s">
        <v>11</v>
      </c>
      <c r="B19" s="6">
        <v>34061912483</v>
      </c>
      <c r="C19" s="6">
        <v>35720711601</v>
      </c>
    </row>
    <row r="20" spans="1:3" ht="12">
      <c r="A20" s="35" t="s">
        <v>49</v>
      </c>
      <c r="B20" s="6"/>
      <c r="C20" s="6"/>
    </row>
    <row r="21" spans="1:3" ht="12">
      <c r="A21" s="35" t="s">
        <v>50</v>
      </c>
      <c r="B21" s="6"/>
      <c r="C21" s="6"/>
    </row>
    <row r="22" spans="1:3" ht="12">
      <c r="A22" s="35" t="s">
        <v>51</v>
      </c>
      <c r="B22" s="6"/>
      <c r="C22" s="6"/>
    </row>
    <row r="23" spans="1:3" ht="12">
      <c r="A23" s="35" t="s">
        <v>52</v>
      </c>
      <c r="B23" s="6">
        <v>37033992193</v>
      </c>
      <c r="C23" s="6">
        <v>53347775409</v>
      </c>
    </row>
    <row r="24" spans="1:3" ht="12">
      <c r="A24" s="35" t="s">
        <v>53</v>
      </c>
      <c r="B24" s="9">
        <v>-1422122502</v>
      </c>
      <c r="C24" s="9">
        <v>-1422122502</v>
      </c>
    </row>
    <row r="25" spans="1:3" ht="12">
      <c r="A25" s="35" t="s">
        <v>54</v>
      </c>
      <c r="B25" s="6"/>
      <c r="C25" s="6"/>
    </row>
    <row r="26" spans="1:3" ht="12">
      <c r="A26" s="33" t="s">
        <v>12</v>
      </c>
      <c r="B26" s="5">
        <f>B27+B28</f>
        <v>729296429173</v>
      </c>
      <c r="C26" s="5">
        <f>C27+C28</f>
        <v>558541139335</v>
      </c>
    </row>
    <row r="27" spans="1:3" ht="12">
      <c r="A27" s="35" t="s">
        <v>55</v>
      </c>
      <c r="B27" s="6">
        <v>731274698359</v>
      </c>
      <c r="C27" s="6">
        <v>561044985233</v>
      </c>
    </row>
    <row r="28" spans="1:3" ht="12">
      <c r="A28" s="35" t="s">
        <v>56</v>
      </c>
      <c r="B28" s="9">
        <v>-1978269186</v>
      </c>
      <c r="C28" s="9">
        <v>-2503845898</v>
      </c>
    </row>
    <row r="29" spans="1:3" ht="12">
      <c r="A29" s="33" t="s">
        <v>13</v>
      </c>
      <c r="B29" s="5">
        <f>SUM(B30:B36)</f>
        <v>19821418387</v>
      </c>
      <c r="C29" s="5">
        <f>SUM(C30:C36)</f>
        <v>13278498172</v>
      </c>
    </row>
    <row r="30" spans="1:3" s="7" customFormat="1" ht="12">
      <c r="A30" s="34" t="s">
        <v>14</v>
      </c>
      <c r="B30" s="6">
        <v>3542821494</v>
      </c>
      <c r="C30" s="6">
        <v>3379417778</v>
      </c>
    </row>
    <row r="31" spans="1:3" ht="12">
      <c r="A31" s="35" t="s">
        <v>15</v>
      </c>
      <c r="B31" s="6"/>
      <c r="C31" s="6"/>
    </row>
    <row r="32" spans="1:3" ht="12">
      <c r="A32" s="35" t="s">
        <v>16</v>
      </c>
      <c r="B32" s="6"/>
      <c r="C32" s="6"/>
    </row>
    <row r="33" spans="1:3" ht="12">
      <c r="A33" s="35" t="s">
        <v>17</v>
      </c>
      <c r="B33" s="6">
        <v>15558920955</v>
      </c>
      <c r="C33" s="6">
        <v>9872776882</v>
      </c>
    </row>
    <row r="34" spans="1:3" ht="12">
      <c r="A34" s="34" t="s">
        <v>18</v>
      </c>
      <c r="B34" s="6">
        <v>719675938</v>
      </c>
      <c r="C34" s="6">
        <v>26303512</v>
      </c>
    </row>
    <row r="35" spans="1:3" ht="12">
      <c r="A35" s="34" t="s">
        <v>19</v>
      </c>
      <c r="B35" s="6"/>
      <c r="C35" s="6"/>
    </row>
    <row r="36" spans="1:3" ht="12">
      <c r="A36" s="34" t="s">
        <v>20</v>
      </c>
      <c r="B36" s="6"/>
      <c r="C36" s="6"/>
    </row>
    <row r="37" spans="1:3" ht="12">
      <c r="A37" s="36" t="s">
        <v>21</v>
      </c>
      <c r="B37" s="5">
        <v>0</v>
      </c>
      <c r="C37" s="5">
        <v>0</v>
      </c>
    </row>
    <row r="38" spans="1:3" ht="12">
      <c r="A38" s="35" t="s">
        <v>57</v>
      </c>
      <c r="B38" s="6">
        <v>0</v>
      </c>
      <c r="C38" s="6">
        <v>0</v>
      </c>
    </row>
    <row r="39" spans="1:3" ht="12">
      <c r="A39" s="35" t="s">
        <v>58</v>
      </c>
      <c r="B39" s="6">
        <v>0</v>
      </c>
      <c r="C39" s="6">
        <v>0</v>
      </c>
    </row>
    <row r="40" spans="1:3" ht="12">
      <c r="A40" s="36" t="s">
        <v>59</v>
      </c>
      <c r="B40" s="5">
        <f>B41+B51+B61+B64+B67+B73</f>
        <v>253487865505</v>
      </c>
      <c r="C40" s="5">
        <f>C41+C51+C61+C64+C67+C73</f>
        <v>261572445946</v>
      </c>
    </row>
    <row r="41" spans="1:3" ht="12">
      <c r="A41" s="33" t="s">
        <v>22</v>
      </c>
      <c r="B41" s="5">
        <f>B42+B43+B44+B45+B46+B47+B50</f>
        <v>2180915325</v>
      </c>
      <c r="C41" s="5">
        <f>C42+C43+C44+C45+C46+C47+C50</f>
        <v>1841575000</v>
      </c>
    </row>
    <row r="42" spans="1:3" ht="12">
      <c r="A42" s="34" t="s">
        <v>23</v>
      </c>
      <c r="B42" s="6"/>
      <c r="C42" s="6"/>
    </row>
    <row r="43" spans="1:3" ht="12">
      <c r="A43" s="34" t="s">
        <v>131</v>
      </c>
      <c r="B43" s="6"/>
      <c r="C43" s="6"/>
    </row>
    <row r="44" spans="1:3" ht="12">
      <c r="A44" s="35" t="s">
        <v>60</v>
      </c>
      <c r="B44" s="6"/>
      <c r="C44" s="6"/>
    </row>
    <row r="45" spans="1:3" ht="12">
      <c r="A45" s="35" t="s">
        <v>61</v>
      </c>
      <c r="B45" s="6">
        <v>2180915325</v>
      </c>
      <c r="C45" s="6">
        <v>1841575000</v>
      </c>
    </row>
    <row r="46" spans="1:3" ht="12">
      <c r="A46" s="35" t="s">
        <v>62</v>
      </c>
      <c r="B46" s="6"/>
      <c r="C46" s="6"/>
    </row>
    <row r="47" spans="1:3" s="7" customFormat="1" ht="12">
      <c r="A47" s="34" t="s">
        <v>63</v>
      </c>
      <c r="B47" s="6"/>
      <c r="C47" s="6"/>
    </row>
    <row r="48" spans="1:3" ht="12">
      <c r="A48" s="35" t="s">
        <v>64</v>
      </c>
      <c r="B48" s="6"/>
      <c r="C48" s="6"/>
    </row>
    <row r="49" spans="1:3" ht="12">
      <c r="A49" s="35" t="s">
        <v>65</v>
      </c>
      <c r="B49" s="6"/>
      <c r="C49" s="6"/>
    </row>
    <row r="50" spans="1:3" ht="12">
      <c r="A50" s="35" t="s">
        <v>66</v>
      </c>
      <c r="B50" s="6"/>
      <c r="C50" s="6"/>
    </row>
    <row r="51" spans="1:3" ht="12">
      <c r="A51" s="33" t="s">
        <v>24</v>
      </c>
      <c r="B51" s="5">
        <f>B52+B55+B58</f>
        <v>207527333188</v>
      </c>
      <c r="C51" s="5">
        <f>C52+C55+C58</f>
        <v>217689758810</v>
      </c>
    </row>
    <row r="52" spans="1:3" ht="12">
      <c r="A52" s="36" t="s">
        <v>26</v>
      </c>
      <c r="B52" s="5">
        <f>SUM(B53:B54)</f>
        <v>118840149809</v>
      </c>
      <c r="C52" s="5">
        <f>SUM(C53:C54)</f>
        <v>127299748973</v>
      </c>
    </row>
    <row r="53" spans="1:3" ht="12.75">
      <c r="A53" s="37" t="s">
        <v>29</v>
      </c>
      <c r="B53" s="6">
        <v>207162107328</v>
      </c>
      <c r="C53" s="6">
        <v>206593256914</v>
      </c>
    </row>
    <row r="54" spans="1:3" ht="12.75">
      <c r="A54" s="37" t="s">
        <v>67</v>
      </c>
      <c r="B54" s="6">
        <v>-88321957519</v>
      </c>
      <c r="C54" s="6">
        <v>-79293507941</v>
      </c>
    </row>
    <row r="55" spans="1:3" ht="12.75">
      <c r="A55" s="38" t="s">
        <v>132</v>
      </c>
      <c r="B55" s="5">
        <f>B56+B57</f>
        <v>0</v>
      </c>
      <c r="C55" s="5">
        <f>C56+C57</f>
        <v>0</v>
      </c>
    </row>
    <row r="56" spans="1:3" ht="12.75">
      <c r="A56" s="37" t="s">
        <v>29</v>
      </c>
      <c r="B56" s="6"/>
      <c r="C56" s="6"/>
    </row>
    <row r="57" spans="1:3" ht="12.75">
      <c r="A57" s="37" t="s">
        <v>68</v>
      </c>
      <c r="B57" s="6"/>
      <c r="C57" s="6"/>
    </row>
    <row r="58" spans="1:3" ht="12.75">
      <c r="A58" s="38" t="s">
        <v>133</v>
      </c>
      <c r="B58" s="5">
        <f>B59+B60</f>
        <v>88687183379</v>
      </c>
      <c r="C58" s="5">
        <f>C59+C60</f>
        <v>90390009837</v>
      </c>
    </row>
    <row r="59" spans="1:3" ht="12.75">
      <c r="A59" s="37" t="s">
        <v>29</v>
      </c>
      <c r="B59" s="9">
        <v>97714576643</v>
      </c>
      <c r="C59" s="9">
        <v>97356159093</v>
      </c>
    </row>
    <row r="60" spans="1:3" ht="12.75">
      <c r="A60" s="37" t="s">
        <v>69</v>
      </c>
      <c r="B60" s="6">
        <v>-9027393264</v>
      </c>
      <c r="C60" s="6">
        <v>-6966149256</v>
      </c>
    </row>
    <row r="61" spans="1:3" ht="12.75">
      <c r="A61" s="38" t="s">
        <v>71</v>
      </c>
      <c r="B61" s="5">
        <f>B62+B63</f>
        <v>0</v>
      </c>
      <c r="C61" s="5">
        <f>C62+C63</f>
        <v>0</v>
      </c>
    </row>
    <row r="62" spans="1:3" ht="12.75">
      <c r="A62" s="37" t="s">
        <v>29</v>
      </c>
      <c r="B62" s="6">
        <v>0</v>
      </c>
      <c r="C62" s="6">
        <v>0</v>
      </c>
    </row>
    <row r="63" spans="1:3" ht="12.75">
      <c r="A63" s="37" t="s">
        <v>70</v>
      </c>
      <c r="B63" s="6">
        <v>0</v>
      </c>
      <c r="C63" s="6">
        <v>0</v>
      </c>
    </row>
    <row r="64" spans="1:3" ht="12">
      <c r="A64" s="36" t="s">
        <v>72</v>
      </c>
      <c r="B64" s="5">
        <f>B65+B66</f>
        <v>3367467700</v>
      </c>
      <c r="C64" s="5">
        <f>C65+C66</f>
        <v>1417792000</v>
      </c>
    </row>
    <row r="65" spans="1:3" ht="12">
      <c r="A65" s="35" t="s">
        <v>73</v>
      </c>
      <c r="B65" s="6">
        <v>0</v>
      </c>
      <c r="C65" s="6">
        <v>0</v>
      </c>
    </row>
    <row r="66" spans="1:3" ht="12">
      <c r="A66" s="35" t="s">
        <v>74</v>
      </c>
      <c r="B66" s="6">
        <v>3367467700</v>
      </c>
      <c r="C66" s="6">
        <v>1417792000</v>
      </c>
    </row>
    <row r="67" spans="1:3" ht="12">
      <c r="A67" s="33" t="s">
        <v>231</v>
      </c>
      <c r="B67" s="5">
        <f>SUM(B68:B72)</f>
        <v>37761755440</v>
      </c>
      <c r="C67" s="5">
        <f>SUM(C68:C72)</f>
        <v>37689881372</v>
      </c>
    </row>
    <row r="68" ht="12">
      <c r="A68" s="35" t="s">
        <v>25</v>
      </c>
    </row>
    <row r="69" spans="1:3" ht="12">
      <c r="A69" s="34" t="s">
        <v>27</v>
      </c>
      <c r="B69" s="9">
        <v>4358527812</v>
      </c>
      <c r="C69" s="9">
        <v>4286653744</v>
      </c>
    </row>
    <row r="70" spans="1:3" ht="12">
      <c r="A70" s="35" t="s">
        <v>75</v>
      </c>
      <c r="B70" s="9">
        <v>33403227628</v>
      </c>
      <c r="C70" s="9">
        <v>33403227628</v>
      </c>
    </row>
    <row r="71" spans="1:3" ht="12">
      <c r="A71" s="34" t="s">
        <v>28</v>
      </c>
      <c r="B71" s="6"/>
      <c r="C71" s="6"/>
    </row>
    <row r="72" spans="1:3" ht="12">
      <c r="A72" s="35" t="s">
        <v>76</v>
      </c>
      <c r="B72" s="6"/>
      <c r="C72" s="6"/>
    </row>
    <row r="73" spans="1:3" ht="12">
      <c r="A73" s="36" t="s">
        <v>80</v>
      </c>
      <c r="B73" s="5">
        <f>B74+B75+B76+B77</f>
        <v>2650393852</v>
      </c>
      <c r="C73" s="5">
        <f>C74+C75+C76+C77</f>
        <v>2933438764</v>
      </c>
    </row>
    <row r="74" spans="1:3" ht="12">
      <c r="A74" s="35" t="s">
        <v>77</v>
      </c>
      <c r="B74" s="6">
        <v>2650393852</v>
      </c>
      <c r="C74" s="6">
        <v>2933438764</v>
      </c>
    </row>
    <row r="75" spans="1:3" ht="12">
      <c r="A75" s="35" t="s">
        <v>78</v>
      </c>
      <c r="B75" s="6"/>
      <c r="C75" s="6"/>
    </row>
    <row r="76" spans="1:3" ht="12">
      <c r="A76" s="34" t="s">
        <v>79</v>
      </c>
      <c r="B76" s="6"/>
      <c r="C76" s="6"/>
    </row>
    <row r="77" spans="1:3" ht="12">
      <c r="A77" s="35" t="s">
        <v>81</v>
      </c>
      <c r="B77" s="6"/>
      <c r="C77" s="6"/>
    </row>
    <row r="78" spans="1:3" ht="12">
      <c r="A78" s="35" t="s">
        <v>166</v>
      </c>
      <c r="B78" s="6"/>
      <c r="C78" s="6"/>
    </row>
    <row r="79" spans="1:3" ht="12">
      <c r="A79" s="33" t="s">
        <v>30</v>
      </c>
      <c r="B79" s="5">
        <f>B7+B40-1</f>
        <v>2076656128156</v>
      </c>
      <c r="C79" s="5">
        <f>C7+C40</f>
        <v>1832816005204</v>
      </c>
    </row>
    <row r="80" spans="1:3" ht="12">
      <c r="A80" s="33" t="s">
        <v>31</v>
      </c>
      <c r="B80" s="5" t="s">
        <v>0</v>
      </c>
      <c r="C80" s="5" t="s">
        <v>0</v>
      </c>
    </row>
    <row r="81" spans="1:3" ht="12">
      <c r="A81" s="33" t="s">
        <v>32</v>
      </c>
      <c r="B81" s="5">
        <f>B82+B105</f>
        <v>1857337797102</v>
      </c>
      <c r="C81" s="5">
        <f>C82+C105</f>
        <v>1617966294206</v>
      </c>
    </row>
    <row r="82" spans="1:3" ht="12">
      <c r="A82" s="33" t="s">
        <v>33</v>
      </c>
      <c r="B82" s="5">
        <f>B83+B87+B88+B89+B90+B91+B92+B93+B94+B96+B97+B98+B99+B100+B101+B86</f>
        <v>1791629093102</v>
      </c>
      <c r="C82" s="5">
        <f>C83+C87+C88+C89+C90+C91+C92+C93+C94+C96+C97+C98+C99+C100+C101+C86</f>
        <v>1552257590206</v>
      </c>
    </row>
    <row r="83" spans="1:3" s="7" customFormat="1" ht="12">
      <c r="A83" s="34" t="s">
        <v>87</v>
      </c>
      <c r="B83" s="6">
        <v>686328052246</v>
      </c>
      <c r="C83" s="6">
        <v>708930502274</v>
      </c>
    </row>
    <row r="84" spans="1:3" ht="12">
      <c r="A84" s="34" t="s">
        <v>82</v>
      </c>
      <c r="B84" s="6"/>
      <c r="C84" s="6"/>
    </row>
    <row r="85" spans="1:3" ht="12">
      <c r="A85" s="34" t="s">
        <v>83</v>
      </c>
      <c r="B85" s="6"/>
      <c r="C85" s="6"/>
    </row>
    <row r="86" spans="1:3" ht="12">
      <c r="A86" s="34" t="s">
        <v>232</v>
      </c>
      <c r="B86" s="6">
        <v>1068961596442</v>
      </c>
      <c r="C86" s="6">
        <v>800057604597</v>
      </c>
    </row>
    <row r="87" spans="1:3" ht="12">
      <c r="A87" s="34" t="s">
        <v>134</v>
      </c>
      <c r="B87" s="6">
        <v>15916187281</v>
      </c>
      <c r="C87" s="6">
        <v>8912731109</v>
      </c>
    </row>
    <row r="88" spans="1:3" ht="12">
      <c r="A88" s="35" t="s">
        <v>84</v>
      </c>
      <c r="B88" s="6">
        <v>1842872477</v>
      </c>
      <c r="C88" s="6">
        <v>1647582633</v>
      </c>
    </row>
    <row r="89" spans="1:3" ht="12">
      <c r="A89" s="35" t="s">
        <v>85</v>
      </c>
      <c r="B89" s="6">
        <v>2097527832</v>
      </c>
      <c r="C89" s="6">
        <v>6668696071</v>
      </c>
    </row>
    <row r="90" spans="1:3" ht="12">
      <c r="A90" s="35" t="s">
        <v>86</v>
      </c>
      <c r="B90" s="6">
        <v>15950219</v>
      </c>
      <c r="C90" s="6">
        <v>2807466073</v>
      </c>
    </row>
    <row r="91" spans="1:3" ht="12">
      <c r="A91" s="35" t="s">
        <v>88</v>
      </c>
      <c r="B91" s="6"/>
      <c r="C91" s="6"/>
    </row>
    <row r="92" spans="1:3" ht="12">
      <c r="A92" s="35" t="s">
        <v>89</v>
      </c>
      <c r="B92" s="6"/>
      <c r="C92" s="6"/>
    </row>
    <row r="93" spans="1:3" ht="12">
      <c r="A93" s="35" t="s">
        <v>90</v>
      </c>
      <c r="B93" s="6"/>
      <c r="C93" s="6"/>
    </row>
    <row r="94" spans="1:3" ht="12">
      <c r="A94" s="35" t="s">
        <v>91</v>
      </c>
      <c r="B94" s="6">
        <v>19069231424</v>
      </c>
      <c r="C94" s="6">
        <v>23233007449</v>
      </c>
    </row>
    <row r="95" spans="1:3" ht="12">
      <c r="A95" s="35" t="s">
        <v>92</v>
      </c>
      <c r="B95" s="6"/>
      <c r="C95" s="6"/>
    </row>
    <row r="96" spans="1:3" ht="12">
      <c r="A96" s="35" t="s">
        <v>93</v>
      </c>
      <c r="B96" s="6">
        <v>-51296968</v>
      </c>
      <c r="C96" s="6"/>
    </row>
    <row r="97" spans="1:3" ht="12">
      <c r="A97" s="35" t="s">
        <v>94</v>
      </c>
      <c r="B97" s="6"/>
      <c r="C97" s="6"/>
    </row>
    <row r="98" spans="1:3" ht="12">
      <c r="A98" s="35" t="s">
        <v>95</v>
      </c>
      <c r="B98" s="6">
        <v>-2551027851</v>
      </c>
      <c r="C98" s="6"/>
    </row>
    <row r="99" spans="1:3" ht="12">
      <c r="A99" s="39" t="s">
        <v>96</v>
      </c>
      <c r="B99" s="6"/>
      <c r="C99" s="6"/>
    </row>
    <row r="100" spans="1:3" ht="12">
      <c r="A100" s="35" t="s">
        <v>97</v>
      </c>
      <c r="B100" s="6"/>
      <c r="C100" s="6"/>
    </row>
    <row r="101" spans="1:3" s="7" customFormat="1" ht="12">
      <c r="A101" s="34" t="s">
        <v>98</v>
      </c>
      <c r="B101" s="6"/>
      <c r="C101" s="6"/>
    </row>
    <row r="102" spans="1:3" ht="12">
      <c r="A102" s="35" t="s">
        <v>99</v>
      </c>
      <c r="B102" s="6"/>
      <c r="C102" s="6"/>
    </row>
    <row r="103" spans="1:3" ht="12">
      <c r="A103" s="35" t="s">
        <v>100</v>
      </c>
      <c r="B103" s="6"/>
      <c r="C103" s="6"/>
    </row>
    <row r="104" spans="1:3" ht="12">
      <c r="A104" s="35" t="s">
        <v>101</v>
      </c>
      <c r="B104" s="6"/>
      <c r="C104" s="6"/>
    </row>
    <row r="105" spans="1:3" ht="12">
      <c r="A105" s="33" t="s">
        <v>34</v>
      </c>
      <c r="B105" s="5">
        <f>SUM(B106:B118)</f>
        <v>65708704000</v>
      </c>
      <c r="C105" s="5">
        <f>SUM(C106:C118)</f>
        <v>65708704000</v>
      </c>
    </row>
    <row r="106" spans="1:3" ht="12">
      <c r="A106" s="35" t="s">
        <v>102</v>
      </c>
      <c r="B106" s="6">
        <v>12000000000</v>
      </c>
      <c r="C106" s="6">
        <v>12000000000</v>
      </c>
    </row>
    <row r="107" spans="1:3" ht="12">
      <c r="A107" s="40" t="s">
        <v>135</v>
      </c>
      <c r="B107" s="6"/>
      <c r="C107" s="6"/>
    </row>
    <row r="108" spans="1:3" ht="12">
      <c r="A108" s="39" t="s">
        <v>103</v>
      </c>
      <c r="B108" s="6"/>
      <c r="C108" s="6"/>
    </row>
    <row r="109" spans="1:3" ht="12">
      <c r="A109" s="35" t="s">
        <v>104</v>
      </c>
      <c r="B109" s="6"/>
      <c r="C109" s="6"/>
    </row>
    <row r="110" spans="1:3" ht="12">
      <c r="A110" s="35" t="s">
        <v>35</v>
      </c>
      <c r="B110" s="6"/>
      <c r="C110" s="6"/>
    </row>
    <row r="111" spans="1:3" ht="12">
      <c r="A111" s="35" t="s">
        <v>105</v>
      </c>
      <c r="B111" s="6"/>
      <c r="C111" s="6"/>
    </row>
    <row r="112" spans="1:3" ht="12">
      <c r="A112" s="35" t="s">
        <v>36</v>
      </c>
      <c r="B112" s="9"/>
      <c r="C112" s="9"/>
    </row>
    <row r="113" spans="1:3" ht="12">
      <c r="A113" s="35" t="s">
        <v>106</v>
      </c>
      <c r="B113" s="9">
        <v>53708704000</v>
      </c>
      <c r="C113" s="9">
        <v>53708704000</v>
      </c>
    </row>
    <row r="114" spans="1:3" ht="12">
      <c r="A114" s="39" t="s">
        <v>107</v>
      </c>
      <c r="B114" s="6"/>
      <c r="C114" s="6"/>
    </row>
    <row r="115" spans="1:3" ht="12">
      <c r="A115" s="35" t="s">
        <v>108</v>
      </c>
      <c r="B115" s="6"/>
      <c r="C115" s="6"/>
    </row>
    <row r="116" spans="1:3" ht="12">
      <c r="A116" s="35" t="s">
        <v>109</v>
      </c>
      <c r="B116" s="6"/>
      <c r="C116" s="6"/>
    </row>
    <row r="117" spans="1:3" ht="12">
      <c r="A117" s="35" t="s">
        <v>110</v>
      </c>
      <c r="B117" s="6"/>
      <c r="C117" s="6"/>
    </row>
    <row r="118" spans="1:3" ht="12">
      <c r="A118" s="35" t="s">
        <v>111</v>
      </c>
      <c r="B118" s="6"/>
      <c r="C118" s="6"/>
    </row>
    <row r="119" spans="1:3" ht="12">
      <c r="A119" s="33" t="s">
        <v>37</v>
      </c>
      <c r="B119" s="5">
        <f>B120</f>
        <v>219318331054</v>
      </c>
      <c r="C119" s="5">
        <f>C120</f>
        <v>214849710998</v>
      </c>
    </row>
    <row r="120" spans="1:3" ht="12">
      <c r="A120" s="36" t="s">
        <v>38</v>
      </c>
      <c r="B120" s="5">
        <f>B121+B124+B125+B126+B127+B128+B129+B130+B131+B132+B133+B136+B137</f>
        <v>219318331054</v>
      </c>
      <c r="C120" s="5">
        <f>C121+C124+C125+C126+C127+C128+C129+C130+C131+C132+C133+C136+C137</f>
        <v>214849710998</v>
      </c>
    </row>
    <row r="121" spans="1:3" ht="12">
      <c r="A121" s="36" t="s">
        <v>39</v>
      </c>
      <c r="B121" s="5">
        <f>B122+B123</f>
        <v>182700000000</v>
      </c>
      <c r="C121" s="5">
        <f>C122+C123</f>
        <v>182700000000</v>
      </c>
    </row>
    <row r="122" spans="1:3" ht="12">
      <c r="A122" s="41" t="s">
        <v>113</v>
      </c>
      <c r="B122" s="9">
        <v>182700000000</v>
      </c>
      <c r="C122" s="9">
        <v>182700000000</v>
      </c>
    </row>
    <row r="123" spans="1:3" ht="12">
      <c r="A123" s="41" t="s">
        <v>112</v>
      </c>
      <c r="B123" s="6"/>
      <c r="C123" s="6"/>
    </row>
    <row r="124" spans="1:3" ht="12">
      <c r="A124" s="34" t="s">
        <v>40</v>
      </c>
      <c r="B124" s="6"/>
      <c r="C124" s="6"/>
    </row>
    <row r="125" spans="1:3" ht="12">
      <c r="A125" s="35" t="s">
        <v>114</v>
      </c>
      <c r="B125" s="6"/>
      <c r="C125" s="6"/>
    </row>
    <row r="126" spans="1:3" ht="12">
      <c r="A126" s="35" t="s">
        <v>115</v>
      </c>
      <c r="B126" s="9">
        <v>213663933</v>
      </c>
      <c r="C126" s="9">
        <v>213663933</v>
      </c>
    </row>
    <row r="127" spans="1:3" ht="12">
      <c r="A127" s="35" t="s">
        <v>116</v>
      </c>
      <c r="B127" s="6">
        <v>-586200000</v>
      </c>
      <c r="C127" s="6">
        <v>-586200000</v>
      </c>
    </row>
    <row r="128" spans="1:3" ht="12">
      <c r="A128" s="35" t="s">
        <v>117</v>
      </c>
      <c r="B128" s="6"/>
      <c r="C128" s="6"/>
    </row>
    <row r="129" spans="1:3" ht="12">
      <c r="A129" s="35" t="s">
        <v>118</v>
      </c>
      <c r="B129" s="6">
        <v>5297882496</v>
      </c>
      <c r="C129" s="6">
        <v>4039713766</v>
      </c>
    </row>
    <row r="130" spans="1:3" ht="12">
      <c r="A130" s="35" t="s">
        <v>119</v>
      </c>
      <c r="B130" s="6">
        <v>9071115794</v>
      </c>
      <c r="C130" s="6">
        <v>9071115794</v>
      </c>
    </row>
    <row r="131" spans="1:3" ht="12">
      <c r="A131" s="35" t="s">
        <v>41</v>
      </c>
      <c r="B131" s="6"/>
      <c r="C131" s="6"/>
    </row>
    <row r="132" spans="1:3" ht="12">
      <c r="A132" s="35" t="s">
        <v>120</v>
      </c>
      <c r="B132" s="20"/>
      <c r="C132" s="20"/>
    </row>
    <row r="133" spans="1:3" ht="12">
      <c r="A133" s="36" t="s">
        <v>121</v>
      </c>
      <c r="B133" s="21">
        <f>B134+B135</f>
        <v>22255586767</v>
      </c>
      <c r="C133" s="21">
        <f>C134+C135</f>
        <v>17974376509</v>
      </c>
    </row>
    <row r="134" spans="1:3" ht="12">
      <c r="A134" s="41" t="s">
        <v>122</v>
      </c>
      <c r="B134" s="20">
        <v>8386362474</v>
      </c>
      <c r="C134" s="20">
        <v>11261972421</v>
      </c>
    </row>
    <row r="135" spans="1:3" ht="12">
      <c r="A135" s="41" t="s">
        <v>123</v>
      </c>
      <c r="B135" s="20">
        <v>13869224293</v>
      </c>
      <c r="C135" s="20">
        <v>6712404088</v>
      </c>
    </row>
    <row r="136" spans="1:3" ht="12">
      <c r="A136" s="35" t="s">
        <v>124</v>
      </c>
      <c r="B136" s="20">
        <v>366282064</v>
      </c>
      <c r="C136" s="20">
        <v>1437040996</v>
      </c>
    </row>
    <row r="137" spans="1:3" ht="12">
      <c r="A137" s="35" t="s">
        <v>125</v>
      </c>
      <c r="B137" s="6"/>
      <c r="C137" s="6"/>
    </row>
    <row r="138" spans="1:3" ht="12">
      <c r="A138" s="42" t="s">
        <v>163</v>
      </c>
      <c r="B138" s="5">
        <f>B139+B140</f>
        <v>0</v>
      </c>
      <c r="C138" s="5">
        <f>C139+C140</f>
        <v>0</v>
      </c>
    </row>
    <row r="139" spans="1:3" ht="12">
      <c r="A139" s="43" t="s">
        <v>164</v>
      </c>
      <c r="B139" s="6"/>
      <c r="C139" s="6"/>
    </row>
    <row r="140" spans="1:3" ht="12">
      <c r="A140" s="43" t="s">
        <v>165</v>
      </c>
      <c r="B140" s="6"/>
      <c r="C140" s="6"/>
    </row>
    <row r="141" spans="1:3" ht="12">
      <c r="A141" s="33" t="s">
        <v>42</v>
      </c>
      <c r="B141" s="5">
        <f>B81+B119</f>
        <v>2076656128156</v>
      </c>
      <c r="C141" s="5">
        <f>C81+C119</f>
        <v>1832816005204</v>
      </c>
    </row>
    <row r="142" spans="1:3" ht="12">
      <c r="A142" s="33" t="s">
        <v>43</v>
      </c>
      <c r="B142" s="5" t="s">
        <v>0</v>
      </c>
      <c r="C142" s="5" t="s">
        <v>0</v>
      </c>
    </row>
    <row r="143" spans="1:3" ht="12">
      <c r="A143" s="34" t="s">
        <v>44</v>
      </c>
      <c r="B143" s="6">
        <v>0</v>
      </c>
      <c r="C143" s="6">
        <v>0</v>
      </c>
    </row>
    <row r="144" spans="1:3" ht="12">
      <c r="A144" s="34" t="s">
        <v>45</v>
      </c>
      <c r="B144" s="6">
        <v>0</v>
      </c>
      <c r="C144" s="6">
        <v>0</v>
      </c>
    </row>
    <row r="145" spans="1:3" ht="12">
      <c r="A145" s="35" t="s">
        <v>127</v>
      </c>
      <c r="B145" s="6">
        <v>0</v>
      </c>
      <c r="C145" s="6">
        <v>0</v>
      </c>
    </row>
    <row r="146" spans="1:3" ht="12">
      <c r="A146" s="35" t="s">
        <v>128</v>
      </c>
      <c r="B146" s="6">
        <v>0</v>
      </c>
      <c r="C146" s="6">
        <v>0</v>
      </c>
    </row>
    <row r="147" spans="1:3" ht="12">
      <c r="A147" s="35" t="s">
        <v>126</v>
      </c>
      <c r="B147" s="6">
        <v>0</v>
      </c>
      <c r="C147" s="6">
        <v>0</v>
      </c>
    </row>
    <row r="148" ht="12">
      <c r="A148" s="34"/>
    </row>
  </sheetData>
  <sheetProtection/>
  <mergeCells count="2">
    <mergeCell ref="A2:C2"/>
    <mergeCell ref="B4:C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="130" zoomScaleNormal="130" zoomScalePageLayoutView="0" workbookViewId="0" topLeftCell="B1">
      <selection activeCell="E21" sqref="E21"/>
    </sheetView>
  </sheetViews>
  <sheetFormatPr defaultColWidth="9.140625" defaultRowHeight="12"/>
  <cols>
    <col min="1" max="1" width="34.57421875" style="0" customWidth="1"/>
    <col min="2" max="3" width="15.421875" style="0" customWidth="1"/>
    <col min="4" max="5" width="17.8515625" style="0" customWidth="1"/>
  </cols>
  <sheetData>
    <row r="1" spans="1:3" ht="12">
      <c r="A1" s="28" t="s">
        <v>160</v>
      </c>
      <c r="B1" s="28"/>
      <c r="C1" s="28"/>
    </row>
    <row r="2" spans="1:3" ht="12">
      <c r="A2" s="3"/>
      <c r="B2" s="27" t="s">
        <v>230</v>
      </c>
      <c r="C2" s="27"/>
    </row>
    <row r="3" spans="1:5" ht="12">
      <c r="A3" s="1" t="s">
        <v>136</v>
      </c>
      <c r="B3" s="44" t="s">
        <v>161</v>
      </c>
      <c r="C3" s="44" t="s">
        <v>162</v>
      </c>
      <c r="D3" s="14" t="s">
        <v>171</v>
      </c>
      <c r="E3" s="14" t="s">
        <v>172</v>
      </c>
    </row>
    <row r="4" spans="1:5" ht="12">
      <c r="A4" s="3" t="s">
        <v>137</v>
      </c>
      <c r="B4" s="5">
        <v>690784852846</v>
      </c>
      <c r="C4" s="24">
        <v>759324440717</v>
      </c>
      <c r="D4" s="5">
        <v>2099042408088</v>
      </c>
      <c r="E4" s="24">
        <v>2201175450847</v>
      </c>
    </row>
    <row r="5" spans="1:5" ht="12">
      <c r="A5" s="3" t="s">
        <v>138</v>
      </c>
      <c r="B5" s="6">
        <v>163986762</v>
      </c>
      <c r="C5" s="22">
        <v>11155773621</v>
      </c>
      <c r="D5" s="6">
        <v>14729754616</v>
      </c>
      <c r="E5" s="22">
        <v>28334728902</v>
      </c>
    </row>
    <row r="6" spans="1:5" ht="12">
      <c r="A6" s="2" t="s">
        <v>139</v>
      </c>
      <c r="B6" s="24">
        <f>B4-B5-1</f>
        <v>690620866083</v>
      </c>
      <c r="C6" s="24">
        <f>C4-C5</f>
        <v>748168667096</v>
      </c>
      <c r="D6" s="24">
        <f>D4-D5-1</f>
        <v>2084312653471</v>
      </c>
      <c r="E6" s="24">
        <f>E4-E5</f>
        <v>2172840721945</v>
      </c>
    </row>
    <row r="7" spans="1:5" ht="12">
      <c r="A7" s="3" t="s">
        <v>140</v>
      </c>
      <c r="B7" s="6">
        <v>645356676886</v>
      </c>
      <c r="C7" s="22">
        <v>704078688499</v>
      </c>
      <c r="D7" s="6">
        <v>1947415807440</v>
      </c>
      <c r="E7" s="22">
        <v>2045670186649</v>
      </c>
    </row>
    <row r="8" spans="1:5" ht="12">
      <c r="A8" s="2" t="s">
        <v>141</v>
      </c>
      <c r="B8" s="23">
        <f>B6-B7</f>
        <v>45264189197</v>
      </c>
      <c r="C8" s="23">
        <f>C6-C7</f>
        <v>44089978597</v>
      </c>
      <c r="D8" s="23">
        <f>D6-D7</f>
        <v>136896846031</v>
      </c>
      <c r="E8" s="23">
        <f>E6-E7</f>
        <v>127170535296</v>
      </c>
    </row>
    <row r="9" spans="1:5" ht="12">
      <c r="A9" s="3" t="s">
        <v>142</v>
      </c>
      <c r="B9" s="6">
        <v>2590370397</v>
      </c>
      <c r="C9" s="22">
        <v>6179715285</v>
      </c>
      <c r="D9" s="6">
        <v>10202977565</v>
      </c>
      <c r="E9" s="22">
        <v>20540195882</v>
      </c>
    </row>
    <row r="10" spans="1:5" ht="12">
      <c r="A10" s="3" t="s">
        <v>143</v>
      </c>
      <c r="B10" s="6">
        <v>10173259321</v>
      </c>
      <c r="C10" s="22">
        <v>11361293145</v>
      </c>
      <c r="D10" s="6">
        <v>33530396211</v>
      </c>
      <c r="E10" s="22">
        <v>30610723154</v>
      </c>
    </row>
    <row r="11" spans="1:5" ht="12">
      <c r="A11" s="3" t="s">
        <v>144</v>
      </c>
      <c r="B11" s="6">
        <v>9999150252</v>
      </c>
      <c r="C11" s="22">
        <v>11243252149</v>
      </c>
      <c r="D11" s="6">
        <v>32538497140</v>
      </c>
      <c r="E11" s="22">
        <v>29846503031</v>
      </c>
    </row>
    <row r="12" spans="1:5" ht="12">
      <c r="A12" s="3" t="s">
        <v>145</v>
      </c>
      <c r="B12" s="6">
        <v>-23017361</v>
      </c>
      <c r="C12" s="22">
        <v>387872992</v>
      </c>
      <c r="D12" s="6">
        <v>71874068</v>
      </c>
      <c r="E12" s="22">
        <v>105971454</v>
      </c>
    </row>
    <row r="13" spans="1:5" ht="12">
      <c r="A13" s="3" t="s">
        <v>146</v>
      </c>
      <c r="B13" s="6">
        <v>22649883900</v>
      </c>
      <c r="C13" s="22">
        <v>26298123917</v>
      </c>
      <c r="D13" s="6">
        <v>70003563060</v>
      </c>
      <c r="E13" s="22">
        <v>75084126110</v>
      </c>
    </row>
    <row r="14" spans="1:5" ht="12">
      <c r="A14" s="3" t="s">
        <v>147</v>
      </c>
      <c r="B14" s="6">
        <v>8525163947</v>
      </c>
      <c r="C14" s="22">
        <v>9499565093</v>
      </c>
      <c r="D14" s="6">
        <v>26223789087</v>
      </c>
      <c r="E14" s="22">
        <v>26278776904</v>
      </c>
    </row>
    <row r="15" spans="1:5" ht="12">
      <c r="A15" s="2" t="s">
        <v>148</v>
      </c>
      <c r="B15" s="5">
        <f>B8+B9-B10-B13-B14+B12+1</f>
        <v>6483235066</v>
      </c>
      <c r="C15" s="5">
        <f>C8+C9-C10-C13-C14+C12</f>
        <v>3498584719</v>
      </c>
      <c r="D15" s="5">
        <f>D8+D9-D10-D13-D14+D12+1</f>
        <v>17413949307</v>
      </c>
      <c r="E15" s="5">
        <f>E8+E9-E10-E13-E14+E12</f>
        <v>15843076464</v>
      </c>
    </row>
    <row r="16" spans="1:5" ht="12">
      <c r="A16" s="3" t="s">
        <v>149</v>
      </c>
      <c r="B16" s="6">
        <v>1936364</v>
      </c>
      <c r="C16" s="22">
        <v>145269557</v>
      </c>
      <c r="D16" s="6">
        <v>109161181</v>
      </c>
      <c r="E16" s="22">
        <v>236459306</v>
      </c>
    </row>
    <row r="17" spans="1:5" ht="12">
      <c r="A17" s="3" t="s">
        <v>150</v>
      </c>
      <c r="B17" s="6">
        <v>48890550</v>
      </c>
      <c r="C17" s="22">
        <v>92673815</v>
      </c>
      <c r="D17" s="6">
        <v>214207276</v>
      </c>
      <c r="E17" s="22">
        <v>230034904</v>
      </c>
    </row>
    <row r="18" spans="1:5" ht="12">
      <c r="A18" s="2" t="s">
        <v>151</v>
      </c>
      <c r="B18" s="23">
        <f>B16-B17</f>
        <v>-46954186</v>
      </c>
      <c r="C18" s="23">
        <f>C16-C17</f>
        <v>52595742</v>
      </c>
      <c r="D18" s="23">
        <f>D16-D17</f>
        <v>-105046095</v>
      </c>
      <c r="E18" s="23">
        <f>E16-E17</f>
        <v>6424402</v>
      </c>
    </row>
    <row r="19" spans="1:5" ht="12">
      <c r="A19" s="2" t="s">
        <v>152</v>
      </c>
      <c r="B19" s="23">
        <f>B15+B18</f>
        <v>6436280880</v>
      </c>
      <c r="C19" s="23">
        <f>C15+C18</f>
        <v>3551180461</v>
      </c>
      <c r="D19" s="23">
        <f>D15+D18</f>
        <v>17308903212</v>
      </c>
      <c r="E19" s="23">
        <f>E15+E18</f>
        <v>15849500866</v>
      </c>
    </row>
    <row r="20" spans="1:5" ht="12">
      <c r="A20" s="3" t="s">
        <v>153</v>
      </c>
      <c r="B20" s="6">
        <v>1269482224</v>
      </c>
      <c r="C20" s="22">
        <v>23184723</v>
      </c>
      <c r="D20" s="6">
        <v>3439678919</v>
      </c>
      <c r="E20" s="22">
        <v>993954673</v>
      </c>
    </row>
    <row r="21" spans="1:5" ht="12">
      <c r="A21" s="3" t="s">
        <v>154</v>
      </c>
      <c r="B21" s="6"/>
      <c r="C21" s="22">
        <v>0</v>
      </c>
      <c r="D21" s="6"/>
      <c r="E21" s="22">
        <v>0</v>
      </c>
    </row>
    <row r="22" spans="1:5" ht="12">
      <c r="A22" s="2" t="s">
        <v>155</v>
      </c>
      <c r="B22" s="23">
        <v>5394160073</v>
      </c>
      <c r="C22" s="23">
        <v>2882388280</v>
      </c>
      <c r="D22" s="23">
        <f>D19-D20</f>
        <v>13869224293</v>
      </c>
      <c r="E22" s="23">
        <f>E19-E20</f>
        <v>14855546193</v>
      </c>
    </row>
    <row r="23" spans="1:5" ht="12">
      <c r="A23" s="3" t="s">
        <v>156</v>
      </c>
      <c r="B23" s="6"/>
      <c r="C23" s="5"/>
      <c r="D23" s="6"/>
      <c r="E23" s="5"/>
    </row>
    <row r="24" spans="1:5" ht="12">
      <c r="A24" s="3" t="s">
        <v>157</v>
      </c>
      <c r="B24" s="6"/>
      <c r="C24" s="6"/>
      <c r="D24" s="6"/>
      <c r="E24" s="6"/>
    </row>
    <row r="25" spans="1:5" ht="12">
      <c r="A25" s="3" t="s">
        <v>158</v>
      </c>
      <c r="B25" s="6"/>
      <c r="C25" s="6"/>
      <c r="D25" s="6"/>
      <c r="E25" s="6"/>
    </row>
    <row r="26" spans="1:5" ht="12">
      <c r="A26" s="3" t="s">
        <v>159</v>
      </c>
      <c r="B26" s="6"/>
      <c r="C26" s="6"/>
      <c r="D26" s="6"/>
      <c r="E26" s="6"/>
    </row>
    <row r="28" spans="2:3" ht="12">
      <c r="B28" s="11"/>
      <c r="C28" s="11"/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120" zoomScaleNormal="120" zoomScalePageLayoutView="0" workbookViewId="0" topLeftCell="B24">
      <selection activeCell="D41" sqref="D41"/>
    </sheetView>
  </sheetViews>
  <sheetFormatPr defaultColWidth="9.140625" defaultRowHeight="12"/>
  <cols>
    <col min="1" max="1" width="50.00390625" style="13" customWidth="1"/>
    <col min="2" max="2" width="5.57421875" style="45" customWidth="1"/>
    <col min="3" max="3" width="9.140625" style="13" hidden="1" customWidth="1"/>
    <col min="4" max="5" width="19.57421875" style="13" customWidth="1"/>
    <col min="6" max="16384" width="9.140625" style="13" customWidth="1"/>
  </cols>
  <sheetData>
    <row r="1" spans="1:4" ht="19.5" customHeight="1">
      <c r="A1" s="29" t="s">
        <v>168</v>
      </c>
      <c r="B1" s="30"/>
      <c r="C1" s="30"/>
      <c r="D1" s="30"/>
    </row>
    <row r="3" spans="4:5" ht="12">
      <c r="D3" s="27" t="s">
        <v>230</v>
      </c>
      <c r="E3" s="27"/>
    </row>
    <row r="4" spans="1:5" ht="12">
      <c r="A4" s="14" t="s">
        <v>136</v>
      </c>
      <c r="B4" s="14" t="s">
        <v>169</v>
      </c>
      <c r="C4" s="14" t="s">
        <v>170</v>
      </c>
      <c r="D4" s="14" t="s">
        <v>171</v>
      </c>
      <c r="E4" s="14" t="s">
        <v>172</v>
      </c>
    </row>
    <row r="5" spans="1:5" ht="12">
      <c r="A5" s="15" t="s">
        <v>173</v>
      </c>
      <c r="B5" s="46"/>
      <c r="C5" s="16"/>
      <c r="D5" s="15" t="s">
        <v>0</v>
      </c>
      <c r="E5" s="15" t="s">
        <v>0</v>
      </c>
    </row>
    <row r="6" spans="1:5" ht="12.75">
      <c r="A6" s="12" t="s">
        <v>174</v>
      </c>
      <c r="B6" s="46" t="s">
        <v>175</v>
      </c>
      <c r="C6" s="16"/>
      <c r="D6" s="17">
        <v>1992491610826</v>
      </c>
      <c r="E6" s="17">
        <v>2239365081689</v>
      </c>
    </row>
    <row r="7" spans="1:5" ht="12.75">
      <c r="A7" s="12" t="s">
        <v>176</v>
      </c>
      <c r="B7" s="46" t="s">
        <v>177</v>
      </c>
      <c r="C7" s="16"/>
      <c r="D7" s="17">
        <v>-1610954296862</v>
      </c>
      <c r="E7" s="17">
        <v>-1864934356599</v>
      </c>
    </row>
    <row r="8" spans="1:5" ht="12.75">
      <c r="A8" s="12" t="s">
        <v>234</v>
      </c>
      <c r="B8" s="47" t="s">
        <v>238</v>
      </c>
      <c r="C8" s="16"/>
      <c r="D8" s="17">
        <v>-24196210183</v>
      </c>
      <c r="E8" s="17">
        <v>-39980743354</v>
      </c>
    </row>
    <row r="9" spans="1:5" ht="12.75">
      <c r="A9" s="12" t="s">
        <v>235</v>
      </c>
      <c r="B9" s="47" t="s">
        <v>239</v>
      </c>
      <c r="C9" s="16"/>
      <c r="D9" s="17">
        <v>-1586878361766</v>
      </c>
      <c r="E9" s="17">
        <v>-1825466028524</v>
      </c>
    </row>
    <row r="10" spans="1:5" ht="12.75">
      <c r="A10" s="12" t="s">
        <v>236</v>
      </c>
      <c r="B10" s="47" t="s">
        <v>240</v>
      </c>
      <c r="C10" s="16"/>
      <c r="D10" s="17">
        <v>74838412</v>
      </c>
      <c r="E10" s="17">
        <v>16918223</v>
      </c>
    </row>
    <row r="11" spans="1:5" ht="12.75">
      <c r="A11" s="12" t="s">
        <v>237</v>
      </c>
      <c r="B11" s="47" t="s">
        <v>241</v>
      </c>
      <c r="C11" s="16"/>
      <c r="D11" s="17">
        <v>45436675</v>
      </c>
      <c r="E11" s="17"/>
    </row>
    <row r="12" spans="1:5" ht="12.75">
      <c r="A12" s="12" t="s">
        <v>178</v>
      </c>
      <c r="B12" s="46" t="s">
        <v>179</v>
      </c>
      <c r="C12" s="16"/>
      <c r="D12" s="17">
        <v>-42007017253</v>
      </c>
      <c r="E12" s="17">
        <v>-44239962390</v>
      </c>
    </row>
    <row r="13" spans="1:5" ht="12.75">
      <c r="A13" s="12" t="s">
        <v>180</v>
      </c>
      <c r="B13" s="46" t="s">
        <v>181</v>
      </c>
      <c r="C13" s="16"/>
      <c r="D13" s="17">
        <v>-32340206478</v>
      </c>
      <c r="E13" s="17">
        <v>-29393580901</v>
      </c>
    </row>
    <row r="14" spans="1:5" ht="12.75">
      <c r="A14" s="12" t="s">
        <v>182</v>
      </c>
      <c r="B14" s="46" t="s">
        <v>183</v>
      </c>
      <c r="C14" s="16"/>
      <c r="D14" s="17">
        <v>-3227243046</v>
      </c>
      <c r="E14" s="17">
        <v>-1999337951</v>
      </c>
    </row>
    <row r="15" spans="1:5" ht="12.75">
      <c r="A15" s="12" t="s">
        <v>184</v>
      </c>
      <c r="B15" s="46" t="s">
        <v>185</v>
      </c>
      <c r="C15" s="16"/>
      <c r="D15" s="17">
        <v>808440012250</v>
      </c>
      <c r="E15" s="17">
        <v>691530351555</v>
      </c>
    </row>
    <row r="16" spans="1:5" ht="12.75">
      <c r="A16" s="12" t="s">
        <v>186</v>
      </c>
      <c r="B16" s="46" t="s">
        <v>187</v>
      </c>
      <c r="C16" s="16"/>
      <c r="D16" s="17">
        <v>-1007753242344</v>
      </c>
      <c r="E16" s="17">
        <v>-851874179884</v>
      </c>
    </row>
    <row r="17" spans="1:5" ht="12.75">
      <c r="A17" s="15" t="s">
        <v>188</v>
      </c>
      <c r="B17" s="46" t="s">
        <v>189</v>
      </c>
      <c r="C17" s="16"/>
      <c r="D17" s="18">
        <f>D6+D7+D12+D13+D14+D15+D16</f>
        <v>104649617093</v>
      </c>
      <c r="E17" s="18">
        <v>129526483673</v>
      </c>
    </row>
    <row r="18" spans="1:5" ht="12.75">
      <c r="A18" s="15" t="s">
        <v>190</v>
      </c>
      <c r="B18" s="46"/>
      <c r="C18" s="16"/>
      <c r="D18" s="18"/>
      <c r="E18" s="25"/>
    </row>
    <row r="19" spans="1:5" ht="12.75">
      <c r="A19" s="12" t="s">
        <v>191</v>
      </c>
      <c r="B19" s="46" t="s">
        <v>192</v>
      </c>
      <c r="C19" s="16"/>
      <c r="D19" s="17">
        <v>-2088077859</v>
      </c>
      <c r="E19" s="25">
        <v>-1088660405</v>
      </c>
    </row>
    <row r="20" spans="1:5" ht="12.75">
      <c r="A20" s="12" t="s">
        <v>193</v>
      </c>
      <c r="B20" s="46" t="s">
        <v>194</v>
      </c>
      <c r="C20" s="16"/>
      <c r="D20" s="17"/>
      <c r="E20" s="25">
        <v>11500000</v>
      </c>
    </row>
    <row r="21" spans="1:5" ht="12.75">
      <c r="A21" s="12" t="s">
        <v>195</v>
      </c>
      <c r="B21" s="46" t="s">
        <v>196</v>
      </c>
      <c r="C21" s="16"/>
      <c r="D21" s="17"/>
      <c r="E21" s="25">
        <v>-74267663128</v>
      </c>
    </row>
    <row r="22" spans="1:5" ht="12.75">
      <c r="A22" s="12" t="s">
        <v>197</v>
      </c>
      <c r="B22" s="46" t="s">
        <v>198</v>
      </c>
      <c r="C22" s="16"/>
      <c r="D22" s="17"/>
      <c r="E22" s="25">
        <v>54755090935</v>
      </c>
    </row>
    <row r="23" spans="1:5" ht="12.75">
      <c r="A23" s="12" t="s">
        <v>199</v>
      </c>
      <c r="B23" s="46" t="s">
        <v>200</v>
      </c>
      <c r="C23" s="16"/>
      <c r="D23" s="17"/>
      <c r="E23" s="25"/>
    </row>
    <row r="24" spans="1:5" ht="12.75">
      <c r="A24" s="12" t="s">
        <v>201</v>
      </c>
      <c r="B24" s="46" t="s">
        <v>202</v>
      </c>
      <c r="C24" s="16"/>
      <c r="D24" s="17"/>
      <c r="E24" s="25"/>
    </row>
    <row r="25" spans="1:5" ht="12.75">
      <c r="A25" s="12" t="s">
        <v>203</v>
      </c>
      <c r="B25" s="46" t="s">
        <v>204</v>
      </c>
      <c r="C25" s="16"/>
      <c r="D25" s="17">
        <v>1008632138</v>
      </c>
      <c r="E25" s="25">
        <v>3083491994</v>
      </c>
    </row>
    <row r="26" spans="1:5" ht="12.75">
      <c r="A26" s="15" t="s">
        <v>205</v>
      </c>
      <c r="B26" s="46" t="s">
        <v>206</v>
      </c>
      <c r="C26" s="16"/>
      <c r="D26" s="18">
        <f>SUM(D19:D25)</f>
        <v>-1079445721</v>
      </c>
      <c r="E26" s="18">
        <f>SUM(E19:E25)</f>
        <v>-17506240604</v>
      </c>
    </row>
    <row r="27" spans="1:5" ht="12.75">
      <c r="A27" s="15" t="s">
        <v>207</v>
      </c>
      <c r="B27" s="46"/>
      <c r="C27" s="16"/>
      <c r="D27" s="17"/>
      <c r="E27" s="25"/>
    </row>
    <row r="28" spans="1:5" ht="12.75">
      <c r="A28" s="12" t="s">
        <v>208</v>
      </c>
      <c r="B28" s="46" t="s">
        <v>209</v>
      </c>
      <c r="C28" s="16"/>
      <c r="D28" s="18"/>
      <c r="E28" s="25"/>
    </row>
    <row r="29" spans="1:5" ht="12.75">
      <c r="A29" s="12" t="s">
        <v>210</v>
      </c>
      <c r="B29" s="46" t="s">
        <v>211</v>
      </c>
      <c r="C29" s="16"/>
      <c r="D29" s="18"/>
      <c r="E29" s="17">
        <v>-165478360</v>
      </c>
    </row>
    <row r="30" spans="1:5" ht="12.75">
      <c r="A30" s="12" t="s">
        <v>212</v>
      </c>
      <c r="B30" s="46" t="s">
        <v>213</v>
      </c>
      <c r="C30" s="16"/>
      <c r="D30" s="17">
        <v>1079021578678</v>
      </c>
      <c r="E30" s="17">
        <v>966673187716</v>
      </c>
    </row>
    <row r="31" spans="1:5" ht="12.75">
      <c r="A31" s="12" t="s">
        <v>214</v>
      </c>
      <c r="B31" s="46" t="s">
        <v>215</v>
      </c>
      <c r="C31" s="16"/>
      <c r="D31" s="17">
        <v>-1217827712654</v>
      </c>
      <c r="E31" s="17">
        <v>-1092344779561</v>
      </c>
    </row>
    <row r="32" spans="1:5" ht="12.75">
      <c r="A32" s="12" t="s">
        <v>216</v>
      </c>
      <c r="B32" s="46" t="s">
        <v>217</v>
      </c>
      <c r="C32" s="16"/>
      <c r="D32" s="17"/>
      <c r="E32" s="25"/>
    </row>
    <row r="33" spans="1:5" ht="12.75">
      <c r="A33" s="12" t="s">
        <v>218</v>
      </c>
      <c r="B33" s="46" t="s">
        <v>219</v>
      </c>
      <c r="C33" s="16"/>
      <c r="D33" s="17"/>
      <c r="E33" s="25"/>
    </row>
    <row r="34" spans="1:5" ht="12.75">
      <c r="A34" s="15" t="s">
        <v>220</v>
      </c>
      <c r="B34" s="46" t="s">
        <v>221</v>
      </c>
      <c r="C34" s="16"/>
      <c r="D34" s="18">
        <f>SUM(D30:D33)</f>
        <v>-138806133976</v>
      </c>
      <c r="E34" s="18">
        <f>SUM(E29:E33)</f>
        <v>-125837070205</v>
      </c>
    </row>
    <row r="35" spans="1:5" ht="12.75">
      <c r="A35" s="15" t="s">
        <v>222</v>
      </c>
      <c r="B35" s="46" t="s">
        <v>223</v>
      </c>
      <c r="C35" s="16"/>
      <c r="D35" s="18">
        <f>D17+D26+D34</f>
        <v>-35235962604</v>
      </c>
      <c r="E35" s="18">
        <f>E17+E26+E34</f>
        <v>-13816827136</v>
      </c>
    </row>
    <row r="36" spans="1:5" ht="12.75">
      <c r="A36" s="12" t="s">
        <v>224</v>
      </c>
      <c r="B36" s="46" t="s">
        <v>225</v>
      </c>
      <c r="C36" s="16"/>
      <c r="D36" s="17">
        <v>68466320851</v>
      </c>
      <c r="E36" s="17">
        <v>55572813497</v>
      </c>
    </row>
    <row r="37" spans="1:5" ht="12.75">
      <c r="A37" s="12" t="s">
        <v>226</v>
      </c>
      <c r="B37" s="46" t="s">
        <v>227</v>
      </c>
      <c r="C37" s="16"/>
      <c r="D37" s="17">
        <v>10824743</v>
      </c>
      <c r="E37" s="17">
        <v>12482691</v>
      </c>
    </row>
    <row r="38" spans="1:5" ht="12.75">
      <c r="A38" s="15" t="s">
        <v>228</v>
      </c>
      <c r="B38" s="46" t="s">
        <v>229</v>
      </c>
      <c r="C38" s="16"/>
      <c r="D38" s="18">
        <f>D35+D36+D37</f>
        <v>33241182990</v>
      </c>
      <c r="E38" s="18">
        <f>E35+E36+E37</f>
        <v>41768469052</v>
      </c>
    </row>
    <row r="39" ht="12">
      <c r="D39" s="19"/>
    </row>
    <row r="40" ht="12">
      <c r="D40" s="19"/>
    </row>
    <row r="41" ht="12">
      <c r="D41" s="19"/>
    </row>
    <row r="42" ht="12">
      <c r="D42" s="19"/>
    </row>
  </sheetData>
  <sheetProtection/>
  <mergeCells count="2">
    <mergeCell ref="A1:D1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 Nguyen Tien</dc:creator>
  <cp:keywords/>
  <dc:description/>
  <cp:lastModifiedBy>Tram Le Thi Thanh</cp:lastModifiedBy>
  <dcterms:created xsi:type="dcterms:W3CDTF">2019-11-01T03:05:25Z</dcterms:created>
  <dcterms:modified xsi:type="dcterms:W3CDTF">2020-10-27T09:10:06Z</dcterms:modified>
  <cp:category/>
  <cp:version/>
  <cp:contentType/>
  <cp:contentStatus/>
</cp:coreProperties>
</file>